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N29" i="1" l="1"/>
  <c r="M29" i="1"/>
  <c r="L29" i="1"/>
  <c r="K29" i="1"/>
  <c r="I29" i="1"/>
  <c r="H29" i="1"/>
  <c r="P28" i="1"/>
  <c r="O28" i="1"/>
  <c r="J28" i="1"/>
  <c r="Q28" i="1" s="1"/>
  <c r="P27" i="1"/>
  <c r="O27" i="1"/>
  <c r="J27" i="1"/>
  <c r="Q27" i="1" s="1"/>
  <c r="P26" i="1"/>
  <c r="O26" i="1"/>
  <c r="J26" i="1"/>
  <c r="Q26" i="1" s="1"/>
  <c r="P25" i="1"/>
  <c r="O25" i="1"/>
  <c r="J25" i="1"/>
  <c r="Q25" i="1" s="1"/>
  <c r="P24" i="1"/>
  <c r="J24" i="1"/>
  <c r="Q24" i="1" s="1"/>
  <c r="P23" i="1"/>
  <c r="J23" i="1"/>
  <c r="Q23" i="1" s="1"/>
  <c r="P22" i="1"/>
  <c r="J22" i="1"/>
  <c r="Q22" i="1" s="1"/>
  <c r="P21" i="1"/>
  <c r="J21" i="1"/>
  <c r="Q21" i="1" s="1"/>
  <c r="P20" i="1"/>
  <c r="J20" i="1"/>
  <c r="Q20" i="1" s="1"/>
  <c r="P19" i="1"/>
  <c r="J19" i="1"/>
  <c r="Q19" i="1" s="1"/>
  <c r="P18" i="1"/>
  <c r="J18" i="1"/>
  <c r="Q18" i="1" s="1"/>
  <c r="P17" i="1"/>
  <c r="J17" i="1"/>
  <c r="Q17" i="1" s="1"/>
  <c r="P16" i="1"/>
  <c r="J16" i="1"/>
  <c r="Q16" i="1" s="1"/>
  <c r="P15" i="1"/>
  <c r="J15" i="1"/>
  <c r="Q15" i="1" s="1"/>
  <c r="P14" i="1"/>
  <c r="J14" i="1"/>
  <c r="Q14" i="1" s="1"/>
  <c r="P13" i="1"/>
  <c r="J13" i="1"/>
  <c r="Q13" i="1" s="1"/>
  <c r="P12" i="1"/>
  <c r="J12" i="1"/>
  <c r="Q12" i="1" s="1"/>
  <c r="P11" i="1"/>
  <c r="J11" i="1"/>
  <c r="Q11" i="1" s="1"/>
  <c r="P10" i="1"/>
  <c r="J10" i="1"/>
  <c r="Q10" i="1" s="1"/>
  <c r="J2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9" i="1" l="1"/>
</calcChain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<sst xmlns="http://schemas.openxmlformats.org/spreadsheetml/2006/main" count="102" uniqueCount="60">
  <si>
    <t>PROGRAMAS Y PROYECTOS DE INVERSIÓN</t>
  </si>
  <si>
    <t>Del 1 de Enero al 30 de Junio 2015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</si>
  <si>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</si>
  <si>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</si>
  <si>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</si>
  <si>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</si>
  <si>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</si>
  <si>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</si>
  <si>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</si>
  <si>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</si>
  <si>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</si>
  <si>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</si>
  <si>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</si>
  <si>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</si>
  <si>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</si>
  <si>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</si>
  <si>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</si>
  <si>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</si>
  <si>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</si>
  <si>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</si>
  <si>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</si>
  <si>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</si>
  <si>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</si>
  <si>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</si>
  <si>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MANDO</t>
  </si>
  <si>
    <t>G0102</t>
  </si>
  <si>
    <t>RECTORIA</t>
  </si>
  <si>
    <t>0101</t>
  </si>
  <si>
    <t>GESTIÓN DE CERTIFICA</t>
  </si>
  <si>
    <t>P0759</t>
  </si>
  <si>
    <t>OPERACIÓN DEL MODELO</t>
  </si>
  <si>
    <t>P0765</t>
  </si>
  <si>
    <t xml:space="preserve"> ADMINISTRACIÓN  E IM</t>
  </si>
  <si>
    <t xml:space="preserve"> P0755</t>
  </si>
  <si>
    <t>ACADEMICO</t>
  </si>
  <si>
    <t>0201</t>
  </si>
  <si>
    <t xml:space="preserve"> APLICACIÓN DE PLANES</t>
  </si>
  <si>
    <t xml:space="preserve"> P0756</t>
  </si>
  <si>
    <t xml:space="preserve"> APOYOS PARA LA PROFE</t>
  </si>
  <si>
    <t xml:space="preserve"> P0757</t>
  </si>
  <si>
    <t xml:space="preserve"> CURSOS Y EVENTOS DE </t>
  </si>
  <si>
    <t xml:space="preserve"> P0758</t>
  </si>
  <si>
    <t xml:space="preserve"> FORTALECIMIENTO DE L</t>
  </si>
  <si>
    <t xml:space="preserve"> P0760</t>
  </si>
  <si>
    <t xml:space="preserve"> OPER. OTORG BECAS AP</t>
  </si>
  <si>
    <t xml:space="preserve"> P0762</t>
  </si>
  <si>
    <t xml:space="preserve"> OPERACIÓN DE SERVICI</t>
  </si>
  <si>
    <t xml:space="preserve"> P0763</t>
  </si>
  <si>
    <t xml:space="preserve"> OPERACIÓN DE UN SIST</t>
  </si>
  <si>
    <t xml:space="preserve"> P0764</t>
  </si>
  <si>
    <t xml:space="preserve"> EVALUACIÓN DE FACTIB</t>
  </si>
  <si>
    <t xml:space="preserve"> P2037</t>
  </si>
  <si>
    <t xml:space="preserve">GESTIÓN   </t>
  </si>
  <si>
    <t>G0101</t>
  </si>
  <si>
    <t>ADMINISTRATIVO</t>
  </si>
  <si>
    <t>0301</t>
  </si>
  <si>
    <t>INFRAESTRUCTURA DE LA UNIVERSIDAD POLITÉCNICA DE JUVENTINO ROSAS</t>
  </si>
  <si>
    <t>Q0574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</si>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</sst>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-;#,##0.00\-;&quot; &quot;"/>
    <numFmt numFmtId="165" formatCode="#,##0_-;#,##0\-;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right" vertical="center" wrapText="1"/>
    </xf>
    <xf numFmtId="49" fontId="6" fillId="0" borderId="12" xfId="0" quotePrefix="1" applyNumberFormat="1" applyFont="1" applyFill="1" applyBorder="1" applyAlignment="1">
      <alignment horizontal="right" vertical="center" wrapText="1"/>
    </xf>
    <xf numFmtId="164" fontId="6" fillId="0" borderId="12" xfId="0" applyNumberFormat="1" applyFont="1" applyFill="1" applyBorder="1"/>
    <xf numFmtId="43" fontId="5" fillId="0" borderId="12" xfId="0" applyNumberFormat="1" applyFont="1" applyFill="1" applyBorder="1" applyAlignment="1">
      <alignment horizontal="right" vertical="center" wrapText="1"/>
    </xf>
    <xf numFmtId="43" fontId="6" fillId="0" borderId="12" xfId="0" applyNumberFormat="1" applyFont="1" applyFill="1" applyBorder="1" applyAlignment="1">
      <alignment horizontal="right" vertical="center" wrapText="1"/>
    </xf>
    <xf numFmtId="9" fontId="6" fillId="0" borderId="12" xfId="2" applyFont="1" applyFill="1" applyBorder="1"/>
    <xf numFmtId="0" fontId="6" fillId="0" borderId="10" xfId="0" applyFont="1" applyFill="1" applyBorder="1"/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right" vertical="center" wrapText="1"/>
    </xf>
    <xf numFmtId="165" fontId="6" fillId="0" borderId="12" xfId="0" applyNumberFormat="1" applyFont="1" applyFill="1" applyBorder="1"/>
    <xf numFmtId="0" fontId="6" fillId="0" borderId="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43" fontId="6" fillId="0" borderId="12" xfId="1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 wrapText="1"/>
    </xf>
    <xf numFmtId="43" fontId="6" fillId="0" borderId="12" xfId="1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0" fontId="6" fillId="0" borderId="12" xfId="0" quotePrefix="1" applyFont="1" applyFill="1" applyBorder="1" applyAlignment="1">
      <alignment horizontal="right" vertical="center" wrapText="1"/>
    </xf>
    <xf numFmtId="43" fontId="6" fillId="0" borderId="11" xfId="1" applyFont="1" applyFill="1" applyBorder="1" applyAlignment="1">
      <alignment horizontal="right" vertical="center" wrapText="1"/>
    </xf>
    <xf numFmtId="0" fontId="6" fillId="0" borderId="13" xfId="0" applyFont="1" applyFill="1" applyBorder="1"/>
    <xf numFmtId="0" fontId="7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9" xfId="0" applyFont="1" applyFill="1" applyBorder="1" applyAlignment="1">
      <alignment horizontal="right" vertical="center" wrapText="1"/>
    </xf>
    <xf numFmtId="43" fontId="5" fillId="3" borderId="9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7" fillId="0" borderId="0" xfId="0" applyFont="1"/>
    <xf numFmtId="0" fontId="7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left" vertical="center" wrapText="1" indent="3"/>
    </xf>
    <xf numFmtId="0" fontId="7" fillId="3" borderId="0" xfId="0" applyFont="1" applyFill="1" applyBorder="1" applyAlignment="1">
      <alignment horizontal="right" vertical="center" wrapText="1"/>
    </xf>
    <xf numFmtId="43" fontId="7" fillId="3" borderId="0" xfId="0" applyNumberFormat="1" applyFont="1" applyFill="1" applyBorder="1" applyAlignment="1">
      <alignment horizontal="right" vertical="center" wrapText="1"/>
    </xf>
    <xf numFmtId="9" fontId="7" fillId="3" borderId="0" xfId="2" applyFont="1" applyFill="1" applyBorder="1" applyAlignment="1">
      <alignment horizontal="center"/>
    </xf>
    <xf numFmtId="0" fontId="6" fillId="3" borderId="0" xfId="0" applyFont="1" applyFill="1"/>
    <xf numFmtId="0" fontId="3" fillId="0" borderId="0" xfId="0" applyFont="1" applyBorder="1"/>
    <xf numFmtId="0" fontId="3" fillId="0" borderId="0" xfId="0" applyFont="1" applyAlignment="1"/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tabSelected="1" workbookViewId="0">
      <selection activeCell="J28" sqref="J28"/>
    </sheetView>
  </sheetViews>
  <sheetFormatPr baseColWidth="10" defaultRowHeight="12" x14ac:dyDescent="0.2"/>
  <cols>
    <col min="1" max="1" width="2.140625" style="2" customWidth="1"/>
    <col min="2" max="3" width="3.7109375" style="3" customWidth="1"/>
    <col min="4" max="4" width="29.42578125" style="3" customWidth="1"/>
    <col min="5" max="5" width="12.7109375" style="3" customWidth="1"/>
    <col min="6" max="6" width="15.7109375" style="3" customWidth="1"/>
    <col min="7" max="7" width="12.42578125" style="3" customWidth="1"/>
    <col min="8" max="8" width="16.5703125" style="3" customWidth="1"/>
    <col min="9" max="9" width="12.7109375" style="3" customWidth="1"/>
    <col min="10" max="10" width="13.140625" style="3" customWidth="1"/>
    <col min="11" max="11" width="13.28515625" style="3" customWidth="1"/>
    <col min="12" max="12" width="12.85546875" style="3" customWidth="1"/>
    <col min="13" max="13" width="13.7109375" style="3" customWidth="1"/>
    <col min="14" max="14" width="13" style="3" customWidth="1"/>
    <col min="15" max="15" width="12.85546875" style="3" customWidth="1"/>
    <col min="16" max="16" width="14.5703125" style="2" customWidth="1"/>
    <col min="17" max="17" width="14" style="3" customWidth="1"/>
    <col min="18" max="16384" width="11.42578125" style="3"/>
  </cols>
  <sheetData>
    <row r="1" spans="2:17" s="3" customFormat="1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2:17" s="3" customFormat="1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2:17" s="3" customFormat="1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 x14ac:dyDescent="0.2">
      <c r="D5" s="5" t="s">
        <v>2</v>
      </c>
      <c r="E5" s="6" t="s">
        <v>3</v>
      </c>
      <c r="F5" s="6"/>
      <c r="G5" s="6"/>
      <c r="H5" s="6"/>
      <c r="I5" s="6"/>
      <c r="J5" s="6"/>
      <c r="K5" s="6"/>
      <c r="L5" s="7"/>
      <c r="M5" s="7"/>
      <c r="N5" s="8"/>
      <c r="O5" s="4"/>
    </row>
    <row r="6" spans="2:17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s="3" customFormat="1" ht="15" customHeight="1" x14ac:dyDescent="0.2">
      <c r="B7" s="9" t="s">
        <v>4</v>
      </c>
      <c r="C7" s="10"/>
      <c r="D7" s="11"/>
      <c r="E7" s="12" t="s">
        <v>5</v>
      </c>
      <c r="F7" s="13"/>
      <c r="G7" s="12" t="s">
        <v>6</v>
      </c>
      <c r="H7" s="14" t="s">
        <v>7</v>
      </c>
      <c r="I7" s="15"/>
      <c r="J7" s="15"/>
      <c r="K7" s="15"/>
      <c r="L7" s="15"/>
      <c r="M7" s="15"/>
      <c r="N7" s="16"/>
      <c r="O7" s="17" t="s">
        <v>8</v>
      </c>
      <c r="P7" s="18" t="s">
        <v>9</v>
      </c>
      <c r="Q7" s="19"/>
    </row>
    <row r="8" spans="2:17" s="3" customFormat="1" ht="24" x14ac:dyDescent="0.2"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17"/>
      <c r="P8" s="26" t="s">
        <v>18</v>
      </c>
      <c r="Q8" s="26" t="s">
        <v>19</v>
      </c>
    </row>
    <row r="9" spans="2:17" s="3" customFormat="1" ht="15.75" customHeight="1" x14ac:dyDescent="0.2">
      <c r="B9" s="27"/>
      <c r="C9" s="28"/>
      <c r="D9" s="29"/>
      <c r="E9" s="30"/>
      <c r="F9" s="31"/>
      <c r="G9" s="30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25" t="s">
        <v>21</v>
      </c>
      <c r="P9" s="32" t="s">
        <v>22</v>
      </c>
      <c r="Q9" s="32" t="s">
        <v>23</v>
      </c>
    </row>
    <row r="10" spans="2:17" s="3" customFormat="1" ht="15" customHeight="1" x14ac:dyDescent="0.2">
      <c r="B10" s="33" t="s">
        <v>24</v>
      </c>
      <c r="C10" s="34"/>
      <c r="D10" s="35"/>
      <c r="E10" s="36" t="s">
        <v>25</v>
      </c>
      <c r="F10" s="37" t="s">
        <v>26</v>
      </c>
      <c r="G10" s="38" t="s">
        <v>27</v>
      </c>
      <c r="H10" s="39">
        <v>1362152.16</v>
      </c>
      <c r="I10" s="40">
        <v>0</v>
      </c>
      <c r="J10" s="41">
        <f>+H10+I10</f>
        <v>1362152.16</v>
      </c>
      <c r="K10" s="39">
        <v>857151.56</v>
      </c>
      <c r="L10" s="39">
        <v>857151.56</v>
      </c>
      <c r="M10" s="39">
        <v>857151.56</v>
      </c>
      <c r="N10" s="39">
        <v>857151.56</v>
      </c>
      <c r="O10" s="41">
        <f>+J10-L10</f>
        <v>505000.59999999986</v>
      </c>
      <c r="P10" s="42">
        <f>L10/H10</f>
        <v>0.6292627102687266</v>
      </c>
      <c r="Q10" s="42">
        <f>L10/J10</f>
        <v>0.6292627102687266</v>
      </c>
    </row>
    <row r="11" spans="2:17" s="3" customFormat="1" x14ac:dyDescent="0.2">
      <c r="B11" s="43" t="s">
        <v>28</v>
      </c>
      <c r="C11" s="44"/>
      <c r="D11" s="45"/>
      <c r="E11" s="36" t="s">
        <v>29</v>
      </c>
      <c r="F11" s="46" t="s">
        <v>26</v>
      </c>
      <c r="G11" s="38" t="s">
        <v>27</v>
      </c>
      <c r="H11" s="39">
        <v>74340.960000000006</v>
      </c>
      <c r="I11" s="40">
        <v>0</v>
      </c>
      <c r="J11" s="41">
        <f t="shared" ref="J11:J28" si="0">+H11+I11</f>
        <v>74340.960000000006</v>
      </c>
      <c r="K11" s="47">
        <v>0</v>
      </c>
      <c r="L11" s="47">
        <v>0</v>
      </c>
      <c r="M11" s="47">
        <v>0</v>
      </c>
      <c r="N11" s="47">
        <v>0</v>
      </c>
      <c r="O11" s="41">
        <f t="shared" ref="O11:O24" si="1">+J11-L11</f>
        <v>74340.960000000006</v>
      </c>
      <c r="P11" s="42">
        <f>L11/H11</f>
        <v>0</v>
      </c>
      <c r="Q11" s="42">
        <f>L11/J11</f>
        <v>0</v>
      </c>
    </row>
    <row r="12" spans="2:17" s="3" customFormat="1" x14ac:dyDescent="0.2">
      <c r="B12" s="43" t="s">
        <v>30</v>
      </c>
      <c r="C12" s="48"/>
      <c r="D12" s="49"/>
      <c r="E12" s="36" t="s">
        <v>31</v>
      </c>
      <c r="F12" s="46" t="s">
        <v>26</v>
      </c>
      <c r="G12" s="38" t="s">
        <v>27</v>
      </c>
      <c r="H12" s="39">
        <v>46480.480000000003</v>
      </c>
      <c r="I12" s="50">
        <v>0</v>
      </c>
      <c r="J12" s="41">
        <f t="shared" si="0"/>
        <v>46480.480000000003</v>
      </c>
      <c r="K12" s="39">
        <v>43680.480000000003</v>
      </c>
      <c r="L12" s="39">
        <v>43680.480000000003</v>
      </c>
      <c r="M12" s="39">
        <v>43680.480000000003</v>
      </c>
      <c r="N12" s="39">
        <v>43680.480000000003</v>
      </c>
      <c r="O12" s="41">
        <f t="shared" si="1"/>
        <v>2800</v>
      </c>
      <c r="P12" s="42">
        <f t="shared" ref="P12:P28" si="2">L12/H12</f>
        <v>0.9397596582479355</v>
      </c>
      <c r="Q12" s="42">
        <f t="shared" ref="Q12:Q28" si="3">L12/J12</f>
        <v>0.9397596582479355</v>
      </c>
    </row>
    <row r="13" spans="2:17" s="3" customFormat="1" x14ac:dyDescent="0.2">
      <c r="B13" s="43" t="s">
        <v>32</v>
      </c>
      <c r="C13" s="48"/>
      <c r="D13" s="49"/>
      <c r="E13" s="51" t="s">
        <v>33</v>
      </c>
      <c r="F13" s="52" t="s">
        <v>34</v>
      </c>
      <c r="G13" s="38" t="s">
        <v>35</v>
      </c>
      <c r="H13" s="53">
        <v>14321666.74</v>
      </c>
      <c r="I13" s="53">
        <v>459940.9</v>
      </c>
      <c r="J13" s="41">
        <f t="shared" si="0"/>
        <v>14781607.640000001</v>
      </c>
      <c r="K13" s="54">
        <v>7972063.8399999999</v>
      </c>
      <c r="L13" s="54">
        <v>7972063.8399999999</v>
      </c>
      <c r="M13" s="54">
        <v>7972063.8399999999</v>
      </c>
      <c r="N13" s="54">
        <v>7972063.8399999999</v>
      </c>
      <c r="O13" s="41">
        <f t="shared" si="1"/>
        <v>6809543.8000000007</v>
      </c>
      <c r="P13" s="42">
        <f>L13/H13</f>
        <v>0.55664357960056821</v>
      </c>
      <c r="Q13" s="42">
        <f t="shared" si="3"/>
        <v>0.53932319367123993</v>
      </c>
    </row>
    <row r="14" spans="2:17" s="3" customFormat="1" x14ac:dyDescent="0.2">
      <c r="B14" s="43" t="s">
        <v>36</v>
      </c>
      <c r="C14" s="44"/>
      <c r="D14" s="45"/>
      <c r="E14" s="51" t="s">
        <v>37</v>
      </c>
      <c r="F14" s="52" t="s">
        <v>34</v>
      </c>
      <c r="G14" s="38" t="s">
        <v>35</v>
      </c>
      <c r="H14" s="53">
        <v>216568.95999999999</v>
      </c>
      <c r="I14" s="52">
        <v>0</v>
      </c>
      <c r="J14" s="41">
        <f t="shared" si="0"/>
        <v>216568.95999999999</v>
      </c>
      <c r="K14" s="55">
        <v>122575.8</v>
      </c>
      <c r="L14" s="55">
        <v>122575.8</v>
      </c>
      <c r="M14" s="55">
        <v>122575.8</v>
      </c>
      <c r="N14" s="55">
        <v>122575.8</v>
      </c>
      <c r="O14" s="41">
        <f t="shared" si="1"/>
        <v>93993.159999999989</v>
      </c>
      <c r="P14" s="42">
        <f t="shared" si="2"/>
        <v>0.56598969676910305</v>
      </c>
      <c r="Q14" s="42">
        <f t="shared" si="3"/>
        <v>0.56598969676910305</v>
      </c>
    </row>
    <row r="15" spans="2:17" s="3" customFormat="1" x14ac:dyDescent="0.2">
      <c r="B15" s="43" t="s">
        <v>38</v>
      </c>
      <c r="C15" s="48"/>
      <c r="D15" s="49"/>
      <c r="E15" s="51" t="s">
        <v>39</v>
      </c>
      <c r="F15" s="52" t="s">
        <v>34</v>
      </c>
      <c r="G15" s="38" t="s">
        <v>35</v>
      </c>
      <c r="H15" s="53">
        <v>189560.56</v>
      </c>
      <c r="I15" s="46">
        <v>0</v>
      </c>
      <c r="J15" s="41">
        <f t="shared" si="0"/>
        <v>189560.56</v>
      </c>
      <c r="K15" s="54">
        <v>42000</v>
      </c>
      <c r="L15" s="54">
        <v>42000</v>
      </c>
      <c r="M15" s="54">
        <v>42000</v>
      </c>
      <c r="N15" s="54">
        <v>42000</v>
      </c>
      <c r="O15" s="41">
        <f t="shared" si="1"/>
        <v>147560.56</v>
      </c>
      <c r="P15" s="42">
        <f t="shared" si="2"/>
        <v>0.22156507661720351</v>
      </c>
      <c r="Q15" s="42">
        <f t="shared" si="3"/>
        <v>0.22156507661720351</v>
      </c>
    </row>
    <row r="16" spans="2:17" s="3" customFormat="1" ht="16.5" customHeight="1" x14ac:dyDescent="0.2">
      <c r="B16" s="43" t="s">
        <v>40</v>
      </c>
      <c r="C16" s="48"/>
      <c r="D16" s="49"/>
      <c r="E16" s="51" t="s">
        <v>41</v>
      </c>
      <c r="F16" s="52" t="s">
        <v>34</v>
      </c>
      <c r="G16" s="38" t="s">
        <v>35</v>
      </c>
      <c r="H16" s="53">
        <v>174469.92</v>
      </c>
      <c r="I16" s="46">
        <v>0</v>
      </c>
      <c r="J16" s="41">
        <f t="shared" si="0"/>
        <v>174469.92</v>
      </c>
      <c r="K16" s="54">
        <v>109491.54</v>
      </c>
      <c r="L16" s="54">
        <v>109491.54</v>
      </c>
      <c r="M16" s="54">
        <v>109491.54</v>
      </c>
      <c r="N16" s="54">
        <v>109491.54</v>
      </c>
      <c r="O16" s="41">
        <f t="shared" si="1"/>
        <v>64978.380000000019</v>
      </c>
      <c r="P16" s="42">
        <f t="shared" si="2"/>
        <v>0.62756686080901503</v>
      </c>
      <c r="Q16" s="42">
        <f t="shared" si="3"/>
        <v>0.62756686080901503</v>
      </c>
    </row>
    <row r="17" spans="1:17" x14ac:dyDescent="0.2">
      <c r="B17" s="43" t="s">
        <v>42</v>
      </c>
      <c r="C17" s="48"/>
      <c r="D17" s="49"/>
      <c r="E17" s="51" t="s">
        <v>43</v>
      </c>
      <c r="F17" s="52" t="s">
        <v>34</v>
      </c>
      <c r="G17" s="38" t="s">
        <v>35</v>
      </c>
      <c r="H17" s="53">
        <v>26000</v>
      </c>
      <c r="I17" s="46">
        <v>0</v>
      </c>
      <c r="J17" s="41">
        <f t="shared" si="0"/>
        <v>26000</v>
      </c>
      <c r="K17" s="54">
        <v>26000</v>
      </c>
      <c r="L17" s="54">
        <v>26000</v>
      </c>
      <c r="M17" s="54">
        <v>26000</v>
      </c>
      <c r="N17" s="54">
        <v>26000</v>
      </c>
      <c r="O17" s="41">
        <f t="shared" si="1"/>
        <v>0</v>
      </c>
      <c r="P17" s="42">
        <f t="shared" si="2"/>
        <v>1</v>
      </c>
      <c r="Q17" s="42">
        <f t="shared" si="3"/>
        <v>1</v>
      </c>
    </row>
    <row r="18" spans="1:17" x14ac:dyDescent="0.2">
      <c r="B18" s="43" t="s">
        <v>44</v>
      </c>
      <c r="C18" s="48"/>
      <c r="D18" s="49"/>
      <c r="E18" s="51" t="s">
        <v>45</v>
      </c>
      <c r="F18" s="52" t="s">
        <v>34</v>
      </c>
      <c r="G18" s="38" t="s">
        <v>35</v>
      </c>
      <c r="H18" s="53">
        <v>383189.04</v>
      </c>
      <c r="I18" s="46">
        <v>0</v>
      </c>
      <c r="J18" s="41">
        <f t="shared" si="0"/>
        <v>383189.04</v>
      </c>
      <c r="K18" s="54">
        <v>249779.24</v>
      </c>
      <c r="L18" s="54">
        <v>249779.24</v>
      </c>
      <c r="M18" s="54">
        <v>249779.24</v>
      </c>
      <c r="N18" s="54">
        <v>249779.24</v>
      </c>
      <c r="O18" s="41">
        <f t="shared" si="1"/>
        <v>133409.79999999999</v>
      </c>
      <c r="P18" s="42">
        <f t="shared" si="2"/>
        <v>0.65184338257691299</v>
      </c>
      <c r="Q18" s="42">
        <f t="shared" si="3"/>
        <v>0.65184338257691299</v>
      </c>
    </row>
    <row r="19" spans="1:17" x14ac:dyDescent="0.2">
      <c r="B19" s="43" t="s">
        <v>46</v>
      </c>
      <c r="C19" s="48"/>
      <c r="D19" s="49"/>
      <c r="E19" s="51" t="s">
        <v>47</v>
      </c>
      <c r="F19" s="52" t="s">
        <v>34</v>
      </c>
      <c r="G19" s="38" t="s">
        <v>35</v>
      </c>
      <c r="H19" s="53">
        <v>1591531.68</v>
      </c>
      <c r="I19" s="46">
        <v>0</v>
      </c>
      <c r="J19" s="41">
        <f t="shared" si="0"/>
        <v>1591531.68</v>
      </c>
      <c r="K19" s="54">
        <v>1021030.5</v>
      </c>
      <c r="L19" s="54">
        <v>1021030.5</v>
      </c>
      <c r="M19" s="54">
        <v>1021030.5</v>
      </c>
      <c r="N19" s="54">
        <v>1021030.5</v>
      </c>
      <c r="O19" s="41">
        <f t="shared" si="1"/>
        <v>570501.17999999993</v>
      </c>
      <c r="P19" s="42">
        <f t="shared" si="2"/>
        <v>0.64153953881709724</v>
      </c>
      <c r="Q19" s="42">
        <f t="shared" si="3"/>
        <v>0.64153953881709724</v>
      </c>
    </row>
    <row r="20" spans="1:17" x14ac:dyDescent="0.2">
      <c r="B20" s="43" t="s">
        <v>48</v>
      </c>
      <c r="C20" s="48"/>
      <c r="D20" s="49"/>
      <c r="E20" s="51" t="s">
        <v>49</v>
      </c>
      <c r="F20" s="52" t="s">
        <v>34</v>
      </c>
      <c r="G20" s="38" t="s">
        <v>35</v>
      </c>
      <c r="H20" s="53">
        <v>34302.239999999998</v>
      </c>
      <c r="I20" s="46">
        <v>0</v>
      </c>
      <c r="J20" s="41">
        <f t="shared" si="0"/>
        <v>34302.239999999998</v>
      </c>
      <c r="K20" s="46">
        <v>0</v>
      </c>
      <c r="L20" s="46">
        <v>0</v>
      </c>
      <c r="M20" s="46">
        <v>0</v>
      </c>
      <c r="N20" s="46">
        <v>0</v>
      </c>
      <c r="O20" s="41">
        <f t="shared" si="1"/>
        <v>34302.239999999998</v>
      </c>
      <c r="P20" s="42">
        <f t="shared" si="2"/>
        <v>0</v>
      </c>
      <c r="Q20" s="42">
        <f t="shared" si="3"/>
        <v>0</v>
      </c>
    </row>
    <row r="21" spans="1:17" x14ac:dyDescent="0.2">
      <c r="B21" s="43" t="s">
        <v>50</v>
      </c>
      <c r="C21" s="48"/>
      <c r="D21" s="49"/>
      <c r="E21" s="51" t="s">
        <v>51</v>
      </c>
      <c r="F21" s="52" t="s">
        <v>34</v>
      </c>
      <c r="G21" s="38" t="s">
        <v>35</v>
      </c>
      <c r="H21" s="53">
        <v>40000</v>
      </c>
      <c r="I21" s="46">
        <v>0</v>
      </c>
      <c r="J21" s="41">
        <f t="shared" si="0"/>
        <v>40000</v>
      </c>
      <c r="K21" s="46">
        <v>0</v>
      </c>
      <c r="L21" s="46">
        <v>0</v>
      </c>
      <c r="M21" s="46">
        <v>0</v>
      </c>
      <c r="N21" s="46">
        <v>0</v>
      </c>
      <c r="O21" s="41">
        <f t="shared" si="1"/>
        <v>40000</v>
      </c>
      <c r="P21" s="42">
        <f t="shared" si="2"/>
        <v>0</v>
      </c>
      <c r="Q21" s="42">
        <f t="shared" si="3"/>
        <v>0</v>
      </c>
    </row>
    <row r="22" spans="1:17" x14ac:dyDescent="0.2">
      <c r="B22" s="43" t="s">
        <v>52</v>
      </c>
      <c r="C22" s="48"/>
      <c r="D22" s="49"/>
      <c r="E22" s="51" t="s">
        <v>53</v>
      </c>
      <c r="F22" s="52" t="s">
        <v>54</v>
      </c>
      <c r="G22" s="56" t="s">
        <v>55</v>
      </c>
      <c r="H22" s="53">
        <v>3682564.48</v>
      </c>
      <c r="I22" s="46">
        <v>0</v>
      </c>
      <c r="J22" s="53">
        <f t="shared" si="0"/>
        <v>3682564.48</v>
      </c>
      <c r="K22" s="54">
        <v>2100633.2599999998</v>
      </c>
      <c r="L22" s="54">
        <v>2100633.2599999998</v>
      </c>
      <c r="M22" s="54">
        <v>2100633.2599999998</v>
      </c>
      <c r="N22" s="54">
        <v>2100633.2599999998</v>
      </c>
      <c r="O22" s="41">
        <f t="shared" si="1"/>
        <v>1581931.2200000002</v>
      </c>
      <c r="P22" s="42">
        <f t="shared" si="2"/>
        <v>0.57042674239881874</v>
      </c>
      <c r="Q22" s="42">
        <f t="shared" si="3"/>
        <v>0.57042674239881874</v>
      </c>
    </row>
    <row r="23" spans="1:17" x14ac:dyDescent="0.2">
      <c r="B23" s="43" t="s">
        <v>24</v>
      </c>
      <c r="C23" s="44"/>
      <c r="D23" s="45"/>
      <c r="E23" s="51" t="s">
        <v>25</v>
      </c>
      <c r="F23" s="52" t="s">
        <v>54</v>
      </c>
      <c r="G23" s="56" t="s">
        <v>55</v>
      </c>
      <c r="H23" s="53">
        <v>3079409.68</v>
      </c>
      <c r="I23" s="52">
        <v>0</v>
      </c>
      <c r="J23" s="57">
        <f t="shared" si="0"/>
        <v>3079409.68</v>
      </c>
      <c r="K23" s="55">
        <v>1677063.04</v>
      </c>
      <c r="L23" s="55">
        <v>1677063.04</v>
      </c>
      <c r="M23" s="55">
        <v>1677063.04</v>
      </c>
      <c r="N23" s="55">
        <v>1677063.04</v>
      </c>
      <c r="O23" s="41">
        <f t="shared" si="1"/>
        <v>1402346.6400000001</v>
      </c>
      <c r="P23" s="42">
        <f t="shared" si="2"/>
        <v>0.5446053673507969</v>
      </c>
      <c r="Q23" s="42">
        <f t="shared" si="3"/>
        <v>0.5446053673507969</v>
      </c>
    </row>
    <row r="24" spans="1:17" x14ac:dyDescent="0.2">
      <c r="B24" s="43" t="s">
        <v>56</v>
      </c>
      <c r="C24" s="48"/>
      <c r="D24" s="49"/>
      <c r="E24" s="51" t="s">
        <v>57</v>
      </c>
      <c r="F24" s="52" t="s">
        <v>34</v>
      </c>
      <c r="G24" s="38" t="s">
        <v>35</v>
      </c>
      <c r="H24" s="53">
        <v>2150000</v>
      </c>
      <c r="I24" s="46">
        <v>0</v>
      </c>
      <c r="J24" s="57">
        <f t="shared" si="0"/>
        <v>2150000</v>
      </c>
      <c r="K24" s="54">
        <v>653292.64</v>
      </c>
      <c r="L24" s="54">
        <v>653292.64</v>
      </c>
      <c r="M24" s="54">
        <v>653292.64</v>
      </c>
      <c r="N24" s="54">
        <v>653292.64</v>
      </c>
      <c r="O24" s="41">
        <f t="shared" si="1"/>
        <v>1496707.3599999999</v>
      </c>
      <c r="P24" s="42">
        <f t="shared" si="2"/>
        <v>0.30385704186046514</v>
      </c>
      <c r="Q24" s="42">
        <f t="shared" si="3"/>
        <v>0.30385704186046514</v>
      </c>
    </row>
    <row r="25" spans="1:17" x14ac:dyDescent="0.2">
      <c r="B25" s="43" t="s">
        <v>56</v>
      </c>
      <c r="C25" s="48"/>
      <c r="D25" s="49"/>
      <c r="E25" s="51" t="s">
        <v>57</v>
      </c>
      <c r="F25" s="52" t="s">
        <v>34</v>
      </c>
      <c r="G25" s="38" t="s">
        <v>35</v>
      </c>
      <c r="H25" s="53">
        <v>103501.94</v>
      </c>
      <c r="I25" s="46"/>
      <c r="J25" s="57">
        <f t="shared" si="0"/>
        <v>103501.94</v>
      </c>
      <c r="K25" s="53">
        <v>0</v>
      </c>
      <c r="L25" s="53">
        <v>0</v>
      </c>
      <c r="M25" s="53">
        <v>0</v>
      </c>
      <c r="N25" s="53">
        <v>0</v>
      </c>
      <c r="O25" s="53">
        <f t="shared" ref="O25:O28" si="4">+H25-L25</f>
        <v>103501.94</v>
      </c>
      <c r="P25" s="42">
        <f t="shared" si="2"/>
        <v>0</v>
      </c>
      <c r="Q25" s="42">
        <f t="shared" si="3"/>
        <v>0</v>
      </c>
    </row>
    <row r="26" spans="1:17" x14ac:dyDescent="0.2">
      <c r="B26" s="43" t="s">
        <v>56</v>
      </c>
      <c r="C26" s="48"/>
      <c r="D26" s="49"/>
      <c r="E26" s="51" t="s">
        <v>57</v>
      </c>
      <c r="F26" s="52" t="s">
        <v>34</v>
      </c>
      <c r="G26" s="38" t="s">
        <v>35</v>
      </c>
      <c r="H26" s="53">
        <v>14319.99</v>
      </c>
      <c r="I26" s="46">
        <v>0</v>
      </c>
      <c r="J26" s="57">
        <f t="shared" si="0"/>
        <v>14319.99</v>
      </c>
      <c r="K26" s="53">
        <v>0</v>
      </c>
      <c r="L26" s="53">
        <v>0</v>
      </c>
      <c r="M26" s="53">
        <v>0</v>
      </c>
      <c r="N26" s="53">
        <v>0</v>
      </c>
      <c r="O26" s="53">
        <f t="shared" si="4"/>
        <v>14319.99</v>
      </c>
      <c r="P26" s="42">
        <f t="shared" si="2"/>
        <v>0</v>
      </c>
      <c r="Q26" s="42">
        <f t="shared" si="3"/>
        <v>0</v>
      </c>
    </row>
    <row r="27" spans="1:17" x14ac:dyDescent="0.2">
      <c r="B27" s="43" t="s">
        <v>56</v>
      </c>
      <c r="C27" s="44"/>
      <c r="D27" s="45"/>
      <c r="E27" s="51" t="s">
        <v>57</v>
      </c>
      <c r="F27" s="52" t="s">
        <v>34</v>
      </c>
      <c r="G27" s="38" t="s">
        <v>35</v>
      </c>
      <c r="H27" s="53">
        <v>3304635.53</v>
      </c>
      <c r="I27" s="52">
        <v>0</v>
      </c>
      <c r="J27" s="57">
        <f t="shared" si="0"/>
        <v>3304635.53</v>
      </c>
      <c r="K27" s="55">
        <v>2156710.9700000002</v>
      </c>
      <c r="L27" s="55">
        <v>2156710.9700000002</v>
      </c>
      <c r="M27" s="55">
        <v>2156710.9700000002</v>
      </c>
      <c r="N27" s="55">
        <v>2156710.9700000002</v>
      </c>
      <c r="O27" s="53">
        <f t="shared" si="4"/>
        <v>1147924.5599999996</v>
      </c>
      <c r="P27" s="42">
        <f t="shared" si="2"/>
        <v>0.65263202263034448</v>
      </c>
      <c r="Q27" s="42">
        <f t="shared" si="3"/>
        <v>0.65263202263034448</v>
      </c>
    </row>
    <row r="28" spans="1:17" x14ac:dyDescent="0.2">
      <c r="B28" s="58" t="s">
        <v>56</v>
      </c>
      <c r="C28" s="48"/>
      <c r="D28" s="49"/>
      <c r="E28" s="51" t="s">
        <v>57</v>
      </c>
      <c r="F28" s="52" t="s">
        <v>34</v>
      </c>
      <c r="G28" s="38" t="s">
        <v>35</v>
      </c>
      <c r="H28" s="53">
        <v>2068290.13</v>
      </c>
      <c r="I28" s="46">
        <v>0</v>
      </c>
      <c r="J28" s="57">
        <f t="shared" si="0"/>
        <v>2068290.13</v>
      </c>
      <c r="K28" s="54">
        <v>145910.01</v>
      </c>
      <c r="L28" s="54">
        <v>145910.01</v>
      </c>
      <c r="M28" s="54">
        <v>145910.01</v>
      </c>
      <c r="N28" s="54">
        <v>145910.01</v>
      </c>
      <c r="O28" s="53">
        <f t="shared" si="4"/>
        <v>1922380.1199999999</v>
      </c>
      <c r="P28" s="42">
        <f t="shared" si="2"/>
        <v>7.0546200401778267E-2</v>
      </c>
      <c r="Q28" s="42">
        <f t="shared" si="3"/>
        <v>7.0546200401778267E-2</v>
      </c>
    </row>
    <row r="29" spans="1:17" s="67" customFormat="1" x14ac:dyDescent="0.2">
      <c r="A29" s="59"/>
      <c r="B29" s="60"/>
      <c r="C29" s="61" t="s">
        <v>58</v>
      </c>
      <c r="D29" s="62"/>
      <c r="E29" s="63"/>
      <c r="F29" s="63"/>
      <c r="G29" s="63"/>
      <c r="H29" s="64">
        <f>SUM(H10:H28)</f>
        <v>32862984.489999998</v>
      </c>
      <c r="I29" s="64">
        <f t="shared" ref="I29:O29" si="5">SUM(I10:I28)</f>
        <v>459940.9</v>
      </c>
      <c r="J29" s="64">
        <f t="shared" si="5"/>
        <v>33322925.390000001</v>
      </c>
      <c r="K29" s="64">
        <f t="shared" si="5"/>
        <v>17177382.879999999</v>
      </c>
      <c r="L29" s="64">
        <f t="shared" si="5"/>
        <v>17177382.879999999</v>
      </c>
      <c r="M29" s="64">
        <f t="shared" si="5"/>
        <v>17177382.879999999</v>
      </c>
      <c r="N29" s="64">
        <f t="shared" si="5"/>
        <v>17177382.879999999</v>
      </c>
      <c r="O29" s="64">
        <f t="shared" si="5"/>
        <v>16145542.51</v>
      </c>
      <c r="P29" s="65"/>
      <c r="Q29" s="66"/>
    </row>
    <row r="30" spans="1:17" s="67" customFormat="1" x14ac:dyDescent="0.2">
      <c r="A30" s="59"/>
      <c r="B30" s="68"/>
      <c r="C30" s="69"/>
      <c r="D30" s="69"/>
      <c r="E30" s="70"/>
      <c r="F30" s="70"/>
      <c r="G30" s="70"/>
      <c r="H30" s="71"/>
      <c r="I30" s="70"/>
      <c r="J30" s="70"/>
      <c r="K30" s="70"/>
      <c r="L30" s="70"/>
      <c r="M30" s="70"/>
      <c r="N30" s="70"/>
      <c r="O30" s="70"/>
      <c r="P30" s="72"/>
      <c r="Q30" s="72"/>
    </row>
    <row r="31" spans="1:17" s="67" customFormat="1" x14ac:dyDescent="0.2">
      <c r="A31" s="59"/>
      <c r="B31" s="68"/>
      <c r="C31" s="69"/>
      <c r="D31" s="69"/>
      <c r="E31" s="70"/>
      <c r="F31" s="70"/>
      <c r="G31" s="70"/>
      <c r="H31" s="71"/>
      <c r="I31" s="70"/>
      <c r="J31" s="70"/>
      <c r="K31" s="70"/>
      <c r="L31" s="70"/>
      <c r="M31" s="70"/>
      <c r="N31" s="70"/>
      <c r="O31" s="70"/>
      <c r="P31" s="72"/>
      <c r="Q31" s="72"/>
    </row>
    <row r="32" spans="1:17" s="67" customFormat="1" x14ac:dyDescent="0.2">
      <c r="A32" s="59"/>
      <c r="B32" s="68"/>
      <c r="C32" s="69"/>
      <c r="D32" s="69"/>
      <c r="E32" s="70"/>
      <c r="F32" s="70"/>
      <c r="G32" s="70"/>
      <c r="H32" s="71"/>
      <c r="I32" s="70"/>
      <c r="J32" s="70"/>
      <c r="K32" s="70"/>
      <c r="L32" s="70"/>
      <c r="M32" s="70"/>
      <c r="N32" s="70"/>
      <c r="O32" s="70"/>
      <c r="P32" s="72"/>
      <c r="Q32" s="72"/>
    </row>
    <row r="33" spans="2:17" s="3" customForma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7" s="3" customFormat="1" x14ac:dyDescent="0.2">
      <c r="B34" s="73" t="s">
        <v>59</v>
      </c>
      <c r="G34" s="2"/>
      <c r="H34" s="2"/>
      <c r="I34" s="2"/>
      <c r="J34" s="2"/>
      <c r="K34" s="2"/>
      <c r="L34" s="2"/>
      <c r="M34" s="2"/>
      <c r="N34" s="2"/>
      <c r="O34" s="2"/>
      <c r="P34" s="2"/>
    </row>
    <row r="37" spans="2:17" s="3" customFormat="1" x14ac:dyDescent="0.2"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2"/>
    </row>
    <row r="38" spans="2:17" s="3" customFormat="1" x14ac:dyDescent="0.2">
      <c r="C38" s="75"/>
      <c r="D38" s="76"/>
      <c r="E38" s="76"/>
      <c r="F38" s="74"/>
      <c r="G38" s="74"/>
      <c r="H38" s="74"/>
      <c r="I38" s="74"/>
      <c r="J38" s="77"/>
      <c r="K38" s="77"/>
      <c r="L38" s="74"/>
      <c r="M38" s="75"/>
      <c r="N38" s="75"/>
      <c r="O38" s="75"/>
      <c r="P38" s="2"/>
    </row>
    <row r="39" spans="2:17" s="3" customFormat="1" x14ac:dyDescent="0.2">
      <c r="C39" s="75"/>
      <c r="D39" s="78"/>
      <c r="E39" s="78"/>
      <c r="F39" s="74"/>
      <c r="G39" s="74"/>
      <c r="H39" s="74"/>
      <c r="I39" s="74"/>
      <c r="J39" s="78"/>
      <c r="K39" s="78"/>
      <c r="L39" s="74"/>
      <c r="M39" s="75"/>
      <c r="N39" s="75"/>
      <c r="O39" s="75"/>
      <c r="P39" s="2"/>
    </row>
    <row r="40" spans="2:17" s="3" customFormat="1" x14ac:dyDescent="0.2">
      <c r="C40" s="75"/>
      <c r="D40" s="79"/>
      <c r="E40" s="79"/>
      <c r="J40" s="79"/>
      <c r="K40" s="79"/>
      <c r="M40" s="75"/>
      <c r="N40" s="75"/>
      <c r="O40" s="75"/>
      <c r="P40" s="2"/>
    </row>
    <row r="41" spans="2:17" s="3" customFormat="1" x14ac:dyDescent="0.2"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2"/>
    </row>
    <row r="45" spans="2:17" s="3" customFormat="1" ht="12.75" x14ac:dyDescent="0.2">
      <c r="P45" s="2"/>
      <c r="Q45" s="80"/>
    </row>
    <row r="66" spans="17:17" s="3" customFormat="1" ht="12.75" x14ac:dyDescent="0.2">
      <c r="Q66" s="80"/>
    </row>
    <row r="73" spans="17:17" s="3" customFormat="1" ht="12.75" x14ac:dyDescent="0.2">
      <c r="Q73" s="80"/>
    </row>
  </sheetData>
  <mergeCells count="17">
    <mergeCell ref="D40:E40"/>
    <mergeCell ref="J40:K40"/>
    <mergeCell ref="P7:Q7"/>
    <mergeCell ref="C29:D29"/>
    <mergeCell ref="P29:Q29"/>
    <mergeCell ref="D38:E38"/>
    <mergeCell ref="J38:K38"/>
    <mergeCell ref="D39:E39"/>
    <mergeCell ref="J39:K39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2017-07-04T17:49:24Z</cp:lastPrinted>
  <dcterms:created xsi:type="dcterms:W3CDTF">2017-07-04T17:46:24Z</dcterms:created>
  <dcterms:modified xsi:type="dcterms:W3CDTF">2017-07-04T17:49:31Z</dcterms:modified>
</cp:coreProperties>
</file>